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6390" windowHeight="4755"/>
  </bookViews>
  <sheets>
    <sheet name="Hoja2" sheetId="2" r:id="rId1"/>
    <sheet name="PLANES TARIFARIOS" sheetId="1" r:id="rId2"/>
    <sheet name="Hoja3" sheetId="3" r:id="rId3"/>
  </sheet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 l="1"/>
  <c r="B14" i="2"/>
  <c r="F14" i="2"/>
  <c r="F7" i="2"/>
  <c r="B21" i="2"/>
  <c r="C21" i="2"/>
  <c r="F21" i="2"/>
</calcChain>
</file>

<file path=xl/sharedStrings.xml><?xml version="1.0" encoding="utf-8"?>
<sst xmlns="http://schemas.openxmlformats.org/spreadsheetml/2006/main" count="55" uniqueCount="23">
  <si>
    <t>Categorias</t>
  </si>
  <si>
    <t>Cargo Fijo por facturas</t>
  </si>
  <si>
    <t>Cargo por m3 consumo</t>
  </si>
  <si>
    <t>Monto fijo por factura</t>
  </si>
  <si>
    <t>Factura Minima</t>
  </si>
  <si>
    <t>R1</t>
  </si>
  <si>
    <t>R21</t>
  </si>
  <si>
    <t>R22</t>
  </si>
  <si>
    <t>R23</t>
  </si>
  <si>
    <t>R31</t>
  </si>
  <si>
    <t>R32</t>
  </si>
  <si>
    <t>R33</t>
  </si>
  <si>
    <t>R34</t>
  </si>
  <si>
    <t>CUADRO TARIFARIO VIGENTE A PARTIR DEL 1/4/2016 SIN REDUCCION DE CONSUMO</t>
  </si>
  <si>
    <t>CUADRO TARIFARIO VIGENTE A PARTIR DEL 1/4/2016 SIN CON REDUCCION DE CONSUMO IGUAL O MAYOR AL 15%</t>
  </si>
  <si>
    <t>CUADRO TARIFARIO VIGENTE A PARTIR DEL 1/4/2016 TARIFA SOCIAL</t>
  </si>
  <si>
    <t>IMPORTE TOTAL A PAGAR EN SU PROXIMA FACTURA</t>
  </si>
  <si>
    <t>SU CATEGORIA</t>
  </si>
  <si>
    <t>SI USTED LOGRA UNA REDUCCION DE CONSUMO IGUAL O MAYOR AL 15 % CON RESPECTO AL MISMO PERIODO DEL AÑO ANTERIOR, AUTOMATICAMENTE ACCEDERA A LA SIGUIENTE TARIFA. ENTENDIENDO QUE MANTIENE LA MISMA CATEGORIA</t>
  </si>
  <si>
    <t>SI USTED ES BENEFICIARIO DE UNA TARIFA SOCIAL ACCEDERA A LA SIGUIENTE TARIFA, ENTENDIENDO QUE MANTIENE LA MISMA CATEGORIA</t>
  </si>
  <si>
    <t>CONSUMO DEL MISMO PERIODO AÑO ANTERIOR EN M3</t>
  </si>
  <si>
    <t>CON EL 15 % DE REDUCCION DEL CONSUMO EN M3</t>
  </si>
  <si>
    <t>* Para el calculo de consumo debera colocar en "Su categoria" eligiendo de  lista desplegable la categoria que figura en su factura de gas, luego debera escribir el consumo del mismo periodo del año anterior para tomarlo como referencia de consumo.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</si>
</sst>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2C0A]#,##0.00"/>
  </numFmts>
  <fonts count="9" x14ac:knownFonts="1">
    <font>
      <sz val="11"/>
      <color theme="1"/>
      <name val="Calibri"/>
      <family val="2"/>
      <scheme val="minor"/>
    </font>
    <font>
      <b/>
      <sz val="11"/>
      <color theme="1"/>
      <name val="Calibri"/>
      <family val="2"/>
      <scheme val="minor"/>
    </font>
    <font>
      <b/>
      <sz val="12"/>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sz val="22"/>
      <color rgb="FFFF0000"/>
      <name val="Calibri"/>
      <family val="2"/>
      <scheme val="minor"/>
    </font>
    <font>
      <sz val="8"/>
      <color theme="1"/>
      <name val="Calibri"/>
      <family val="2"/>
      <scheme val="minor"/>
    </font>
    <font>
      <sz val="24"/>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164" fontId="0" fillId="0" borderId="1" xfId="0" applyNumberFormat="1" applyBorder="1" applyAlignment="1">
      <alignment horizontal="center" vertical="center"/>
    </xf>
    <xf numFmtId="164" fontId="0" fillId="0" borderId="6" xfId="0" applyNumberFormat="1" applyBorder="1" applyAlignment="1">
      <alignment horizontal="center" vertical="center"/>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0" fillId="3" borderId="1" xfId="0" applyNumberFormat="1" applyFill="1" applyBorder="1" applyAlignment="1">
      <alignment horizontal="center" vertical="center"/>
    </xf>
    <xf numFmtId="164" fontId="0" fillId="3" borderId="8" xfId="0" applyNumberFormat="1" applyFill="1" applyBorder="1" applyAlignment="1">
      <alignment horizontal="center" vertical="center"/>
    </xf>
    <xf numFmtId="0" fontId="0" fillId="4" borderId="0" xfId="0" applyFill="1"/>
    <xf numFmtId="0" fontId="1" fillId="5" borderId="2" xfId="0" applyFont="1" applyFill="1" applyBorder="1" applyAlignment="1">
      <alignment horizontal="center" vertical="center" wrapText="1"/>
    </xf>
    <xf numFmtId="0" fontId="6" fillId="4" borderId="5"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165" fontId="5" fillId="4" borderId="1" xfId="0" applyNumberFormat="1" applyFont="1" applyFill="1" applyBorder="1" applyAlignment="1" applyProtection="1">
      <alignment horizontal="center" vertical="center"/>
    </xf>
    <xf numFmtId="165" fontId="5" fillId="4" borderId="6" xfId="0" applyNumberFormat="1" applyFont="1" applyFill="1" applyBorder="1" applyAlignment="1" applyProtection="1">
      <alignment horizontal="center" vertical="center"/>
    </xf>
    <xf numFmtId="165" fontId="5" fillId="4" borderId="8" xfId="0" applyNumberFormat="1" applyFont="1" applyFill="1" applyBorder="1" applyAlignment="1" applyProtection="1">
      <alignment horizontal="center" vertical="center"/>
    </xf>
    <xf numFmtId="165" fontId="5" fillId="4" borderId="9" xfId="0" applyNumberFormat="1" applyFont="1" applyFill="1" applyBorder="1" applyAlignment="1" applyProtection="1">
      <alignment horizontal="center" vertical="center"/>
    </xf>
    <xf numFmtId="0" fontId="8" fillId="4" borderId="0" xfId="0" applyFont="1" applyFill="1" applyAlignment="1">
      <alignment horizontal="center" vertical="center" wrapText="1"/>
    </xf>
    <xf numFmtId="0" fontId="8" fillId="0" borderId="0" xfId="0" applyFont="1" applyAlignment="1">
      <alignment horizontal="center" vertical="center" wrapText="1"/>
    </xf>
    <xf numFmtId="0" fontId="7" fillId="4" borderId="1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4" fillId="6" borderId="1"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protection locked="0"/>
    </xf>
    <xf numFmtId="0" fontId="1" fillId="5" borderId="4" xfId="0" applyFont="1" applyFill="1" applyBorder="1" applyAlignment="1">
      <alignment horizontal="center" vertical="center" wrapText="1"/>
    </xf>
    <xf numFmtId="0" fontId="6" fillId="6" borderId="5"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230576</xdr:colOff>
      <xdr:row>0</xdr:row>
      <xdr:rowOff>47625</xdr:rowOff>
    </xdr:from>
    <xdr:to>
      <xdr:col>5</xdr:col>
      <xdr:colOff>485774</xdr:colOff>
      <xdr:row>4</xdr:row>
      <xdr:rowOff>161925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6576" y="47625"/>
          <a:ext cx="1779198" cy="876300"/>
        </a:xfrm>
        <a:prstGeom prst="rect">
          <a:avLst/>
        </a:prstGeom>
        <a:effectLst>
          <a:reflection endPos="0" dist="50800" dir="5400000" sy="-100000" algn="bl" rotWithShape="0"/>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tabSelected="1" zoomScaleNormal="100" workbookViewId="0">
      <selection activeCell="C9" sqref="C9"/>
    </sheetView>
  </sheetViews>
  <sheetFormatPr baseColWidth="10" defaultRowHeight="15" x14ac:dyDescent="0.25"/>
  <sheetData>
    <row r="1" spans="1:49"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row>
    <row r="2" spans="1:49"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49"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row>
    <row r="4" spans="1:49" x14ac:dyDescent="0.2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row>
    <row r="5" spans="1:49" ht="15.75" thickBot="1" x14ac:dyDescent="0.3">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row>
    <row r="6" spans="1:49" ht="39" customHeight="1" x14ac:dyDescent="0.25">
      <c r="A6" s="12"/>
      <c r="B6" s="13" t="s">
        <v>17</v>
      </c>
      <c r="C6" s="30" t="s">
        <v>20</v>
      </c>
      <c r="D6" s="30"/>
      <c r="E6" s="30"/>
      <c r="F6" s="30" t="s">
        <v>16</v>
      </c>
      <c r="G6" s="30"/>
      <c r="H6" s="33"/>
      <c r="I6" s="12"/>
      <c r="J6" s="22" t="s">
        <v>22</v>
      </c>
      <c r="K6" s="23"/>
      <c r="L6" s="23"/>
      <c r="M6" s="23"/>
      <c r="N6" s="23"/>
      <c r="O6" s="23"/>
      <c r="P6" s="23"/>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x14ac:dyDescent="0.25">
      <c r="A7" s="12"/>
      <c r="B7" s="34" t="s">
        <v>12</v>
      </c>
      <c r="C7" s="31">
        <v>500</v>
      </c>
      <c r="D7" s="31"/>
      <c r="E7" s="31"/>
      <c r="F7" s="18">
        <f>IF(C7=0,VLOOKUP(B7,'PLANES TARIFARIOS'!B5:F12,5),((((VLOOKUP(B7,'PLANES TARIFARIOS'!B5:F12,3,FALSE))*C7)+(VLOOKUP(B7,'PLANES TARIFARIOS'!B5:F12,2,FALSE))+(VLOOKUP(B7,'PLANES TARIFARIOS'!B5:F12,4,FALSE)))*30%)+((((VLOOKUP(B7,'PLANES TARIFARIOS'!B5:F12,3,FALSE))*C7)+(VLOOKUP(B7,'PLANES TARIFARIOS'!B5:F12,2,FALSE))+(VLOOKUP(B7,'PLANES TARIFARIOS'!B5:F12,4,FALSE)))))</f>
        <v>3450.6185856999996</v>
      </c>
      <c r="G7" s="18"/>
      <c r="H7" s="19"/>
      <c r="I7" s="12"/>
      <c r="J7" s="23"/>
      <c r="K7" s="23"/>
      <c r="L7" s="23"/>
      <c r="M7" s="23"/>
      <c r="N7" s="23"/>
      <c r="O7" s="23"/>
      <c r="P7" s="23"/>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1:49" ht="15.75" thickBot="1" x14ac:dyDescent="0.3">
      <c r="A8" s="12"/>
      <c r="B8" s="35"/>
      <c r="C8" s="32"/>
      <c r="D8" s="32"/>
      <c r="E8" s="32"/>
      <c r="F8" s="20"/>
      <c r="G8" s="20"/>
      <c r="H8" s="21"/>
      <c r="I8" s="12"/>
      <c r="J8" s="23"/>
      <c r="K8" s="23"/>
      <c r="L8" s="23"/>
      <c r="M8" s="23"/>
      <c r="N8" s="23"/>
      <c r="O8" s="23"/>
      <c r="P8" s="23"/>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row>
    <row r="9" spans="1:49" x14ac:dyDescent="0.25">
      <c r="A9" s="12"/>
      <c r="B9" s="12"/>
      <c r="C9" s="12">
        <v>3</v>
      </c>
      <c r="D9" s="12"/>
      <c r="E9" s="12"/>
      <c r="F9" s="12"/>
      <c r="G9" s="12"/>
      <c r="H9" s="12"/>
      <c r="I9" s="12"/>
      <c r="J9" s="23"/>
      <c r="K9" s="23"/>
      <c r="L9" s="23"/>
      <c r="M9" s="23"/>
      <c r="N9" s="23"/>
      <c r="O9" s="23"/>
      <c r="P9" s="23"/>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row r="10" spans="1:49" x14ac:dyDescent="0.25">
      <c r="A10" s="12"/>
      <c r="B10" s="24" t="s">
        <v>18</v>
      </c>
      <c r="C10" s="25"/>
      <c r="D10" s="25"/>
      <c r="E10" s="25"/>
      <c r="F10" s="25"/>
      <c r="G10" s="25"/>
      <c r="H10" s="26"/>
      <c r="I10" s="12"/>
      <c r="J10" s="23"/>
      <c r="K10" s="23"/>
      <c r="L10" s="23"/>
      <c r="M10" s="23"/>
      <c r="N10" s="23"/>
      <c r="O10" s="23"/>
      <c r="P10" s="23"/>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row>
    <row r="11" spans="1:49" x14ac:dyDescent="0.25">
      <c r="A11" s="12"/>
      <c r="B11" s="27"/>
      <c r="C11" s="28"/>
      <c r="D11" s="28"/>
      <c r="E11" s="28"/>
      <c r="F11" s="28"/>
      <c r="G11" s="28"/>
      <c r="H11" s="29"/>
      <c r="I11" s="12"/>
      <c r="J11" s="23"/>
      <c r="K11" s="23"/>
      <c r="L11" s="23"/>
      <c r="M11" s="23"/>
      <c r="N11" s="23"/>
      <c r="O11" s="23"/>
      <c r="P11" s="23"/>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row>
    <row r="12" spans="1:49" ht="15.75" thickBot="1" x14ac:dyDescent="0.3">
      <c r="A12" s="12"/>
      <c r="B12" s="12"/>
      <c r="C12" s="12"/>
      <c r="D12" s="12"/>
      <c r="E12" s="12"/>
      <c r="F12" s="12"/>
      <c r="G12" s="12"/>
      <c r="H12" s="12"/>
      <c r="I12" s="12"/>
      <c r="J12" s="23"/>
      <c r="K12" s="23"/>
      <c r="L12" s="23"/>
      <c r="M12" s="23"/>
      <c r="N12" s="23"/>
      <c r="O12" s="23"/>
      <c r="P12" s="23"/>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row>
    <row r="13" spans="1:49" ht="30" x14ac:dyDescent="0.25">
      <c r="A13" s="12"/>
      <c r="B13" s="13" t="s">
        <v>17</v>
      </c>
      <c r="C13" s="30" t="s">
        <v>21</v>
      </c>
      <c r="D13" s="30"/>
      <c r="E13" s="30"/>
      <c r="F13" s="30" t="s">
        <v>16</v>
      </c>
      <c r="G13" s="30"/>
      <c r="H13" s="33"/>
      <c r="I13" s="12"/>
      <c r="J13" s="23"/>
      <c r="K13" s="23"/>
      <c r="L13" s="23"/>
      <c r="M13" s="23"/>
      <c r="N13" s="23"/>
      <c r="O13" s="23"/>
      <c r="P13" s="23"/>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row>
    <row r="14" spans="1:49" x14ac:dyDescent="0.25">
      <c r="A14" s="12"/>
      <c r="B14" s="14" t="str">
        <f>B7</f>
        <v>R34</v>
      </c>
      <c r="C14" s="16">
        <f>C7-(C7*15%)</f>
        <v>425</v>
      </c>
      <c r="D14" s="16"/>
      <c r="E14" s="16"/>
      <c r="F14" s="18">
        <f>IF(C14=0,VLOOKUP(B14,'PLANES TARIFARIOS'!H5:L12,5),((((VLOOKUP(B14,'PLANES TARIFARIOS'!H5:L12,3,FALSE))*C14)+(VLOOKUP(B14,'PLANES TARIFARIOS'!H5:L12,2,FALSE))+(VLOOKUP(B14,'PLANES TARIFARIOS'!H5:L12,4,FALSE)))*30%) + ((((VLOOKUP(B14,'PLANES TARIFARIOS'!H5:L12,3,FALSE))*C14)+(VLOOKUP(B14,'PLANES TARIFARIOS'!H5:L12,2,FALSE))+(VLOOKUP(B14,'PLANES TARIFARIOS'!H5:L12,4,FALSE)))))</f>
        <v>2499.7331306999999</v>
      </c>
      <c r="G14" s="18"/>
      <c r="H14" s="19"/>
      <c r="I14" s="12"/>
      <c r="J14" s="23"/>
      <c r="K14" s="23"/>
      <c r="L14" s="23"/>
      <c r="M14" s="23"/>
      <c r="N14" s="23"/>
      <c r="O14" s="23"/>
      <c r="P14" s="23"/>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row>
    <row r="15" spans="1:49" ht="15.75" thickBot="1" x14ac:dyDescent="0.3">
      <c r="A15" s="12"/>
      <c r="B15" s="15"/>
      <c r="C15" s="17"/>
      <c r="D15" s="17"/>
      <c r="E15" s="17"/>
      <c r="F15" s="20"/>
      <c r="G15" s="20"/>
      <c r="H15" s="21"/>
      <c r="I15" s="12"/>
      <c r="J15" s="23"/>
      <c r="K15" s="23"/>
      <c r="L15" s="23"/>
      <c r="M15" s="23"/>
      <c r="N15" s="23"/>
      <c r="O15" s="23"/>
      <c r="P15" s="23"/>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row>
    <row r="16" spans="1:49" x14ac:dyDescent="0.25">
      <c r="A16" s="12"/>
      <c r="B16" s="12"/>
      <c r="C16" s="12"/>
      <c r="D16" s="12"/>
      <c r="E16" s="12"/>
      <c r="F16" s="12"/>
      <c r="G16" s="12"/>
      <c r="H16" s="12"/>
      <c r="I16" s="12"/>
      <c r="J16" s="23"/>
      <c r="K16" s="23"/>
      <c r="L16" s="23"/>
      <c r="M16" s="23"/>
      <c r="N16" s="23"/>
      <c r="O16" s="23"/>
      <c r="P16" s="23"/>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row>
    <row r="17" spans="1:49" x14ac:dyDescent="0.25">
      <c r="A17" s="12"/>
      <c r="B17" s="24" t="s">
        <v>19</v>
      </c>
      <c r="C17" s="25"/>
      <c r="D17" s="25"/>
      <c r="E17" s="25"/>
      <c r="F17" s="25"/>
      <c r="G17" s="25"/>
      <c r="H17" s="26"/>
      <c r="I17" s="12"/>
      <c r="J17" s="23"/>
      <c r="K17" s="23"/>
      <c r="L17" s="23"/>
      <c r="M17" s="23"/>
      <c r="N17" s="23"/>
      <c r="O17" s="23"/>
      <c r="P17" s="23"/>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row>
    <row r="18" spans="1:49" x14ac:dyDescent="0.25">
      <c r="A18" s="12"/>
      <c r="B18" s="27"/>
      <c r="C18" s="28"/>
      <c r="D18" s="28"/>
      <c r="E18" s="28"/>
      <c r="F18" s="28"/>
      <c r="G18" s="28"/>
      <c r="H18" s="29"/>
      <c r="I18" s="12"/>
      <c r="J18" s="23"/>
      <c r="K18" s="23"/>
      <c r="L18" s="23"/>
      <c r="M18" s="23"/>
      <c r="N18" s="23"/>
      <c r="O18" s="23"/>
      <c r="P18" s="23"/>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row>
    <row r="19" spans="1:49" ht="15.75" thickBot="1" x14ac:dyDescent="0.3">
      <c r="A19" s="12"/>
      <c r="B19" s="12"/>
      <c r="C19" s="12"/>
      <c r="D19" s="12"/>
      <c r="E19" s="12"/>
      <c r="F19" s="12"/>
      <c r="G19" s="12"/>
      <c r="H19" s="12"/>
      <c r="I19" s="12"/>
      <c r="J19" s="23"/>
      <c r="K19" s="23"/>
      <c r="L19" s="23"/>
      <c r="M19" s="23"/>
      <c r="N19" s="23"/>
      <c r="O19" s="23"/>
      <c r="P19" s="23"/>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row>
    <row r="20" spans="1:49" ht="30.75" customHeight="1" x14ac:dyDescent="0.25">
      <c r="A20" s="12"/>
      <c r="B20" s="13" t="s">
        <v>17</v>
      </c>
      <c r="C20" s="30" t="s">
        <v>20</v>
      </c>
      <c r="D20" s="30"/>
      <c r="E20" s="30"/>
      <c r="F20" s="30" t="s">
        <v>16</v>
      </c>
      <c r="G20" s="30"/>
      <c r="H20" s="33"/>
      <c r="I20" s="12"/>
      <c r="J20" s="23"/>
      <c r="K20" s="23"/>
      <c r="L20" s="23"/>
      <c r="M20" s="23"/>
      <c r="N20" s="23"/>
      <c r="O20" s="23"/>
      <c r="P20" s="23"/>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row>
    <row r="21" spans="1:49" x14ac:dyDescent="0.25">
      <c r="A21" s="12"/>
      <c r="B21" s="14" t="str">
        <f>B14</f>
        <v>R34</v>
      </c>
      <c r="C21" s="16">
        <f>C7</f>
        <v>500</v>
      </c>
      <c r="D21" s="16"/>
      <c r="E21" s="16"/>
      <c r="F21" s="18">
        <f>IF(C21=0,VLOOKUP(B21,'PLANES TARIFARIOS'!N5:R12,5),((((VLOOKUP(B21,'PLANES TARIFARIOS'!N5:R12,3,FALSE))*C21)+(VLOOKUP(B21,'PLANES TARIFARIOS'!N5:R12,2,FALSE))+(VLOOKUP(B21,'PLANES TARIFARIOS'!N5:R12,4,FALSE)))*30%) + ((((VLOOKUP(B21,'PLANES TARIFARIOS'!N5:R12,3,FALSE))*C21)+(VLOOKUP(B21,'PLANES TARIFARIOS'!N5:R12,2,FALSE))+(VLOOKUP(B21,'PLANES TARIFARIOS'!N5:R12,4,FALSE)))))</f>
        <v>703.82193569999993</v>
      </c>
      <c r="G21" s="18"/>
      <c r="H21" s="19"/>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row>
    <row r="22" spans="1:49" ht="15.75" thickBot="1" x14ac:dyDescent="0.3">
      <c r="A22" s="12"/>
      <c r="B22" s="15"/>
      <c r="C22" s="17"/>
      <c r="D22" s="17"/>
      <c r="E22" s="17"/>
      <c r="F22" s="20"/>
      <c r="G22" s="20"/>
      <c r="H22" s="21"/>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row>
    <row r="23" spans="1:49"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row>
    <row r="24" spans="1:49"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row>
    <row r="25" spans="1:49"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row>
    <row r="26" spans="1:49"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row>
    <row r="27" spans="1:49"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row>
    <row r="28" spans="1:49"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row>
    <row r="29" spans="1:49"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row>
    <row r="30" spans="1:49"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row>
    <row r="31" spans="1:49"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row>
    <row r="32" spans="1:49"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row>
    <row r="33" spans="1:49"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row>
    <row r="34" spans="1:49"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row>
    <row r="35" spans="1:49"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row>
    <row r="36" spans="1:49"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row>
    <row r="37" spans="1:49"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row>
    <row r="38" spans="1:49"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row>
    <row r="39" spans="1:49"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row>
    <row r="40" spans="1:49"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row>
    <row r="41" spans="1:49"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row>
    <row r="43" spans="1:49"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row>
    <row r="45" spans="1:49"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row>
    <row r="46" spans="1:49"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row>
    <row r="47" spans="1:49"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row>
    <row r="48" spans="1:49"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row>
    <row r="49" spans="1:49"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row>
    <row r="50" spans="1:49"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row>
    <row r="51" spans="1:49"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row>
    <row r="52" spans="1:49"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row>
    <row r="53" spans="1:49"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row>
    <row r="54" spans="1:49"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row>
    <row r="55" spans="1:49"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row>
    <row r="56" spans="1:49"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row>
    <row r="57" spans="1:49"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row>
    <row r="58" spans="1:49"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row>
    <row r="59" spans="1:49"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row>
    <row r="60" spans="1:49"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row>
    <row r="61" spans="1:49"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row>
    <row r="62" spans="1:49"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row>
    <row r="63" spans="1:49"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row>
    <row r="64" spans="1:49"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row>
    <row r="65" spans="1:49"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sheetData>
  <mergeCells count="18">
    <mergeCell ref="C20:E20"/>
    <mergeCell ref="F20:H20"/>
    <mergeCell ref="B21:B22"/>
    <mergeCell ref="C21:E22"/>
    <mergeCell ref="F21:H22"/>
    <mergeCell ref="J6:P20"/>
    <mergeCell ref="B17:H18"/>
    <mergeCell ref="C6:E6"/>
    <mergeCell ref="C7:E8"/>
    <mergeCell ref="F6:H6"/>
    <mergeCell ref="F7:H8"/>
    <mergeCell ref="B7:B8"/>
    <mergeCell ref="B10:H11"/>
    <mergeCell ref="C13:E13"/>
    <mergeCell ref="F13:H13"/>
    <mergeCell ref="B14:B15"/>
    <mergeCell ref="C14:E15"/>
    <mergeCell ref="F14:H1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'PLANES TARIFARIOS'!$B$5:$B$12</xm:f>
          </x14:formula1>
          <xm:sqref>B7:B8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2"/>
  <sheetViews>
    <sheetView workbookViewId="0">
      <selection activeCell="F18" sqref="F18"/>
    </sheetView>
  </sheetViews>
  <sheetFormatPr baseColWidth="10" defaultRowHeight="15" x14ac:dyDescent="0.25"/>
  <cols>
    <col min="1" max="1" width="1.7109375" customWidth="1"/>
    <col min="3" max="3" width="11.85546875" customWidth="1"/>
    <col min="7" max="7" width="2.5703125" customWidth="1"/>
    <col min="13" max="13" width="2" customWidth="1"/>
  </cols>
  <sheetData>
    <row r="1" spans="2:18" ht="15.75" thickBot="1" x14ac:dyDescent="0.3"/>
    <row r="2" spans="2:18" x14ac:dyDescent="0.25">
      <c r="B2" s="36" t="s">
        <v>13</v>
      </c>
      <c r="C2" s="37"/>
      <c r="D2" s="37"/>
      <c r="E2" s="37"/>
      <c r="F2" s="38"/>
      <c r="H2" s="36" t="s">
        <v>14</v>
      </c>
      <c r="I2" s="37"/>
      <c r="J2" s="37"/>
      <c r="K2" s="37"/>
      <c r="L2" s="38"/>
      <c r="N2" s="36" t="s">
        <v>15</v>
      </c>
      <c r="O2" s="37"/>
      <c r="P2" s="37"/>
      <c r="Q2" s="37"/>
      <c r="R2" s="38"/>
    </row>
    <row r="3" spans="2:18" ht="15.75" thickBot="1" x14ac:dyDescent="0.3">
      <c r="B3" s="39"/>
      <c r="C3" s="40"/>
      <c r="D3" s="40"/>
      <c r="E3" s="40"/>
      <c r="F3" s="41"/>
      <c r="H3" s="39"/>
      <c r="I3" s="40"/>
      <c r="J3" s="40"/>
      <c r="K3" s="40"/>
      <c r="L3" s="41"/>
      <c r="N3" s="39"/>
      <c r="O3" s="40"/>
      <c r="P3" s="40"/>
      <c r="Q3" s="40"/>
      <c r="R3" s="41"/>
    </row>
    <row r="4" spans="2:18" ht="46.5" customHeight="1" x14ac:dyDescent="0.25">
      <c r="B4" s="7" t="s">
        <v>0</v>
      </c>
      <c r="C4" s="8" t="s">
        <v>1</v>
      </c>
      <c r="D4" s="8" t="s">
        <v>2</v>
      </c>
      <c r="E4" s="8" t="s">
        <v>3</v>
      </c>
      <c r="F4" s="9" t="s">
        <v>4</v>
      </c>
      <c r="H4" s="7" t="s">
        <v>0</v>
      </c>
      <c r="I4" s="8" t="s">
        <v>1</v>
      </c>
      <c r="J4" s="8" t="s">
        <v>2</v>
      </c>
      <c r="K4" s="8" t="s">
        <v>3</v>
      </c>
      <c r="L4" s="9" t="s">
        <v>4</v>
      </c>
      <c r="N4" s="7" t="s">
        <v>0</v>
      </c>
      <c r="O4" s="8" t="s">
        <v>1</v>
      </c>
      <c r="P4" s="8" t="s">
        <v>2</v>
      </c>
      <c r="Q4" s="8" t="s">
        <v>3</v>
      </c>
      <c r="R4" s="9" t="s">
        <v>4</v>
      </c>
    </row>
    <row r="5" spans="2:18" ht="15.75" x14ac:dyDescent="0.25">
      <c r="B5" s="5" t="s">
        <v>5</v>
      </c>
      <c r="C5" s="1">
        <v>35.269413999999998</v>
      </c>
      <c r="D5" s="10">
        <v>2.2716560000000001</v>
      </c>
      <c r="E5" s="1">
        <v>4</v>
      </c>
      <c r="F5" s="2">
        <v>61.855674</v>
      </c>
      <c r="H5" s="5" t="s">
        <v>5</v>
      </c>
      <c r="I5" s="1">
        <v>35.269413999999998</v>
      </c>
      <c r="J5" s="10">
        <v>1.39273</v>
      </c>
      <c r="K5" s="1">
        <v>4</v>
      </c>
      <c r="L5" s="2">
        <v>61.855674</v>
      </c>
      <c r="N5" s="5" t="s">
        <v>5</v>
      </c>
      <c r="O5" s="1">
        <v>35.269413999999998</v>
      </c>
      <c r="P5" s="10">
        <v>0.51380499999999996</v>
      </c>
      <c r="Q5" s="1">
        <v>4</v>
      </c>
      <c r="R5" s="2">
        <v>61.855674</v>
      </c>
    </row>
    <row r="6" spans="2:18" ht="15.75" x14ac:dyDescent="0.25">
      <c r="B6" s="5" t="s">
        <v>6</v>
      </c>
      <c r="C6" s="1">
        <v>36.448179000000003</v>
      </c>
      <c r="D6" s="10">
        <v>2.2716560000000001</v>
      </c>
      <c r="E6" s="1">
        <v>5</v>
      </c>
      <c r="F6" s="2">
        <v>63.034438000000002</v>
      </c>
      <c r="H6" s="5" t="s">
        <v>6</v>
      </c>
      <c r="I6" s="1">
        <v>36.448179000000003</v>
      </c>
      <c r="J6" s="10">
        <v>1.39273</v>
      </c>
      <c r="K6" s="1">
        <v>5</v>
      </c>
      <c r="L6" s="2">
        <v>63.034438000000002</v>
      </c>
      <c r="N6" s="5" t="s">
        <v>6</v>
      </c>
      <c r="O6" s="1">
        <v>36.448179000000003</v>
      </c>
      <c r="P6" s="10">
        <v>0.51380499999999996</v>
      </c>
      <c r="Q6" s="1">
        <v>5</v>
      </c>
      <c r="R6" s="2">
        <v>63.034438000000002</v>
      </c>
    </row>
    <row r="7" spans="2:18" ht="15.75" x14ac:dyDescent="0.25">
      <c r="B7" s="5" t="s">
        <v>7</v>
      </c>
      <c r="C7" s="1">
        <v>40.835270000000001</v>
      </c>
      <c r="D7" s="10">
        <v>2.3338299999999998</v>
      </c>
      <c r="E7" s="1">
        <v>6.5</v>
      </c>
      <c r="F7" s="2">
        <v>64.802584999999993</v>
      </c>
      <c r="H7" s="5" t="s">
        <v>7</v>
      </c>
      <c r="I7" s="1">
        <v>40.835270000000001</v>
      </c>
      <c r="J7" s="10">
        <v>1.454904</v>
      </c>
      <c r="K7" s="1">
        <v>6.5</v>
      </c>
      <c r="L7" s="2">
        <v>64.802584999999993</v>
      </c>
      <c r="N7" s="5" t="s">
        <v>7</v>
      </c>
      <c r="O7" s="1">
        <v>40.835270000000001</v>
      </c>
      <c r="P7" s="10">
        <v>0.57597900000000002</v>
      </c>
      <c r="Q7" s="1">
        <v>6.5</v>
      </c>
      <c r="R7" s="2">
        <v>64.802584999999993</v>
      </c>
    </row>
    <row r="8" spans="2:18" ht="15.75" x14ac:dyDescent="0.25">
      <c r="B8" s="5" t="s">
        <v>8</v>
      </c>
      <c r="C8" s="1">
        <v>44.938763000000002</v>
      </c>
      <c r="D8" s="10">
        <v>2.3512729999999999</v>
      </c>
      <c r="E8" s="1">
        <v>8.5</v>
      </c>
      <c r="F8" s="2">
        <v>67.160113999999993</v>
      </c>
      <c r="H8" s="5" t="s">
        <v>8</v>
      </c>
      <c r="I8" s="1">
        <v>44.938763000000002</v>
      </c>
      <c r="J8" s="10">
        <v>1.472348</v>
      </c>
      <c r="K8" s="1">
        <v>8.5</v>
      </c>
      <c r="L8" s="2">
        <v>67.160113999999993</v>
      </c>
      <c r="N8" s="5" t="s">
        <v>8</v>
      </c>
      <c r="O8" s="1">
        <v>44.938763000000002</v>
      </c>
      <c r="P8" s="10">
        <v>0.59342200000000001</v>
      </c>
      <c r="Q8" s="1">
        <v>8.5</v>
      </c>
      <c r="R8" s="2">
        <v>67.160113999999993</v>
      </c>
    </row>
    <row r="9" spans="2:18" ht="15.75" x14ac:dyDescent="0.25">
      <c r="B9" s="5" t="s">
        <v>9</v>
      </c>
      <c r="C9" s="1">
        <v>54.346694999999997</v>
      </c>
      <c r="D9" s="10">
        <v>3.680402</v>
      </c>
      <c r="E9" s="1">
        <v>15</v>
      </c>
      <c r="F9" s="2">
        <v>74.822084000000004</v>
      </c>
      <c r="H9" s="5" t="s">
        <v>9</v>
      </c>
      <c r="I9" s="1">
        <v>54.346694999999997</v>
      </c>
      <c r="J9" s="10">
        <v>2.7656390000000002</v>
      </c>
      <c r="K9" s="1">
        <v>15</v>
      </c>
      <c r="L9" s="2">
        <v>74.822084000000004</v>
      </c>
      <c r="N9" s="5" t="s">
        <v>9</v>
      </c>
      <c r="O9" s="1">
        <v>54.346694999999997</v>
      </c>
      <c r="P9" s="10">
        <v>0.63119099999999995</v>
      </c>
      <c r="Q9" s="1">
        <v>15</v>
      </c>
      <c r="R9" s="2">
        <v>74.822084000000004</v>
      </c>
    </row>
    <row r="10" spans="2:18" ht="15.75" x14ac:dyDescent="0.25">
      <c r="B10" s="5" t="s">
        <v>10</v>
      </c>
      <c r="C10" s="1">
        <v>60.240518000000002</v>
      </c>
      <c r="D10" s="10">
        <v>3.680402</v>
      </c>
      <c r="E10" s="1">
        <v>20</v>
      </c>
      <c r="F10" s="2">
        <v>80.715906000000004</v>
      </c>
      <c r="H10" s="5" t="s">
        <v>10</v>
      </c>
      <c r="I10" s="1">
        <v>60.240518000000002</v>
      </c>
      <c r="J10" s="10">
        <v>2.7656390000000002</v>
      </c>
      <c r="K10" s="1">
        <v>20</v>
      </c>
      <c r="L10" s="2">
        <v>80.715906000000004</v>
      </c>
      <c r="N10" s="5" t="s">
        <v>10</v>
      </c>
      <c r="O10" s="1">
        <v>60.240518000000002</v>
      </c>
      <c r="P10" s="10">
        <v>0.63119099999999995</v>
      </c>
      <c r="Q10" s="1">
        <v>20</v>
      </c>
      <c r="R10" s="2">
        <v>80.715906000000004</v>
      </c>
    </row>
    <row r="11" spans="2:18" ht="15.75" x14ac:dyDescent="0.25">
      <c r="B11" s="5" t="s">
        <v>11</v>
      </c>
      <c r="C11" s="1">
        <v>77.266052999999999</v>
      </c>
      <c r="D11" s="10">
        <v>3.7867570000000002</v>
      </c>
      <c r="E11" s="1">
        <v>30</v>
      </c>
      <c r="F11" s="2">
        <v>92.503551999999999</v>
      </c>
      <c r="H11" s="5" t="s">
        <v>11</v>
      </c>
      <c r="I11" s="1">
        <v>77.266052999999999</v>
      </c>
      <c r="J11" s="10">
        <v>2.8719929999999998</v>
      </c>
      <c r="K11" s="1">
        <v>30</v>
      </c>
      <c r="L11" s="2">
        <v>92.503551999999999</v>
      </c>
      <c r="N11" s="5" t="s">
        <v>11</v>
      </c>
      <c r="O11" s="1">
        <v>77.266052999999999</v>
      </c>
      <c r="P11" s="10">
        <v>0.73754500000000001</v>
      </c>
      <c r="Q11" s="1">
        <v>30</v>
      </c>
      <c r="R11" s="2">
        <v>92.503551999999999</v>
      </c>
    </row>
    <row r="12" spans="2:18" ht="16.5" thickBot="1" x14ac:dyDescent="0.3">
      <c r="B12" s="6" t="s">
        <v>12</v>
      </c>
      <c r="C12" s="3">
        <v>112.628989</v>
      </c>
      <c r="D12" s="11">
        <v>4.9633859999999999</v>
      </c>
      <c r="E12" s="3">
        <v>60</v>
      </c>
      <c r="F12" s="4">
        <v>127.866488</v>
      </c>
      <c r="H12" s="6" t="s">
        <v>12</v>
      </c>
      <c r="I12" s="3">
        <v>112.628989</v>
      </c>
      <c r="J12" s="11">
        <v>4.1182179999999997</v>
      </c>
      <c r="K12" s="3">
        <v>60</v>
      </c>
      <c r="L12" s="4">
        <v>127.866488</v>
      </c>
      <c r="N12" s="6" t="s">
        <v>12</v>
      </c>
      <c r="O12" s="3">
        <v>112.628989</v>
      </c>
      <c r="P12" s="10">
        <v>0.73754500000000001</v>
      </c>
      <c r="Q12" s="3">
        <v>60</v>
      </c>
      <c r="R12" s="4">
        <v>127.866488</v>
      </c>
    </row>
  </sheetData>
  <mergeCells count="3">
    <mergeCell ref="B2:F3"/>
    <mergeCell ref="H2:L3"/>
    <mergeCell ref="N2:R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PLANES TARIFARIOS</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dc:creator>
  <cp:lastModifiedBy>FRANCO</cp:lastModifiedBy>
  <dcterms:created xsi:type="dcterms:W3CDTF">2016-05-13T02:26:01Z</dcterms:created>
  <dcterms:modified xsi:type="dcterms:W3CDTF">2016-05-13T15:05:58Z</dcterms:modified>
</cp:coreProperties>
</file>